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965FC147-23F4-4AF2-B758-54081AF0E176}" xr6:coauthVersionLast="47" xr6:coauthVersionMax="47" xr10:uidLastSave="{00000000-0000-0000-0000-000000000000}"/>
  <bookViews>
    <workbookView xWindow="-120" yWindow="-120" windowWidth="20730" windowHeight="11160" xr2:uid="{BA3B1F53-E0E6-49B8-AA0A-4AC0C3018FC1}"/>
  </bookViews>
  <sheets>
    <sheet name="C-2-1-2" sheetId="1" r:id="rId1"/>
    <sheet name="Alternative 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2" l="1"/>
  <c r="N20" i="2"/>
  <c r="P20" i="2" s="1"/>
  <c r="O16" i="2"/>
  <c r="N16" i="2"/>
  <c r="P12" i="2"/>
  <c r="O12" i="2"/>
  <c r="N12" i="2"/>
  <c r="O9" i="2"/>
  <c r="P9" i="2" s="1"/>
  <c r="N9" i="2"/>
  <c r="L7" i="2"/>
  <c r="O6" i="2"/>
  <c r="L6" i="2"/>
  <c r="N6" i="2" s="1"/>
  <c r="P6" i="2" s="1"/>
  <c r="B7" i="1"/>
  <c r="C7" i="1"/>
  <c r="D7" i="1"/>
  <c r="E7" i="1"/>
  <c r="J36" i="1"/>
  <c r="I36" i="1"/>
  <c r="H36" i="1"/>
  <c r="G36" i="1"/>
  <c r="K35" i="1"/>
  <c r="E35" i="1"/>
  <c r="D35" i="1"/>
  <c r="C35" i="1"/>
  <c r="B35" i="1"/>
  <c r="K34" i="1"/>
  <c r="E34" i="1"/>
  <c r="D34" i="1"/>
  <c r="C34" i="1"/>
  <c r="B34" i="1"/>
  <c r="K33" i="1"/>
  <c r="E33" i="1"/>
  <c r="E36" i="1" s="1"/>
  <c r="D33" i="1"/>
  <c r="C33" i="1"/>
  <c r="B33" i="1"/>
  <c r="B36" i="1" s="1"/>
  <c r="J24" i="1"/>
  <c r="I24" i="1"/>
  <c r="H24" i="1"/>
  <c r="G24" i="1"/>
  <c r="K21" i="1"/>
  <c r="E21" i="1"/>
  <c r="D21" i="1"/>
  <c r="C21" i="1"/>
  <c r="C24" i="1" s="1"/>
  <c r="B21" i="1"/>
  <c r="K20" i="1"/>
  <c r="E20" i="1"/>
  <c r="D20" i="1"/>
  <c r="D24" i="1" s="1"/>
  <c r="C20" i="1"/>
  <c r="B20" i="1"/>
  <c r="J12" i="1"/>
  <c r="I12" i="1"/>
  <c r="H12" i="1"/>
  <c r="G12" i="1"/>
  <c r="K11" i="1"/>
  <c r="E11" i="1"/>
  <c r="D11" i="1"/>
  <c r="C11" i="1"/>
  <c r="B11" i="1"/>
  <c r="K10" i="1"/>
  <c r="E10" i="1"/>
  <c r="D10" i="1"/>
  <c r="C10" i="1"/>
  <c r="B10" i="1"/>
  <c r="F10" i="1" s="1"/>
  <c r="M10" i="1" s="1"/>
  <c r="K9" i="1"/>
  <c r="E9" i="1"/>
  <c r="D9" i="1"/>
  <c r="C9" i="1"/>
  <c r="B9" i="1"/>
  <c r="K8" i="1"/>
  <c r="E8" i="1"/>
  <c r="D8" i="1"/>
  <c r="C8" i="1"/>
  <c r="B8" i="1"/>
  <c r="K7" i="1"/>
  <c r="D12" i="1"/>
  <c r="P16" i="2" l="1"/>
  <c r="P22" i="2" s="1"/>
  <c r="F11" i="1"/>
  <c r="M11" i="1" s="1"/>
  <c r="E24" i="1"/>
  <c r="F34" i="1"/>
  <c r="M34" i="1" s="1"/>
  <c r="E12" i="1"/>
  <c r="F8" i="1"/>
  <c r="F20" i="1"/>
  <c r="M20" i="1" s="1"/>
  <c r="C36" i="1"/>
  <c r="B12" i="1"/>
  <c r="C12" i="1"/>
  <c r="F9" i="1"/>
  <c r="M9" i="1" s="1"/>
  <c r="F21" i="1"/>
  <c r="M21" i="1" s="1"/>
  <c r="M24" i="1" s="1"/>
  <c r="D36" i="1"/>
  <c r="F35" i="1"/>
  <c r="M35" i="1" s="1"/>
  <c r="M8" i="1"/>
  <c r="F7" i="1"/>
  <c r="M7" i="1" s="1"/>
  <c r="M12" i="1" s="1"/>
  <c r="B24" i="1"/>
  <c r="F33" i="1"/>
  <c r="M33" i="1" s="1"/>
  <c r="M36" i="1" s="1"/>
  <c r="M39" i="1" l="1"/>
</calcChain>
</file>

<file path=xl/sharedStrings.xml><?xml version="1.0" encoding="utf-8"?>
<sst xmlns="http://schemas.openxmlformats.org/spreadsheetml/2006/main" count="90" uniqueCount="25">
  <si>
    <t>2-1-2: Average Percentage Filled against Reserved Categories During Last 5 Year</t>
  </si>
  <si>
    <t>Number of Seats earmarked for reserved category as per GOI or State Government Rules</t>
  </si>
  <si>
    <t>Number of Students Admitted from the Reserved Category</t>
  </si>
  <si>
    <t>Percentage Admitted</t>
  </si>
  <si>
    <t>Post Graduate Diploma in Management</t>
  </si>
  <si>
    <t>SC</t>
  </si>
  <si>
    <t>ST</t>
  </si>
  <si>
    <t>OBC</t>
  </si>
  <si>
    <t>Divyanga</t>
  </si>
  <si>
    <t>Total</t>
  </si>
  <si>
    <t>2016-17</t>
  </si>
  <si>
    <t>2017-18</t>
  </si>
  <si>
    <t>2018-19</t>
  </si>
  <si>
    <t>2019-20</t>
  </si>
  <si>
    <t>2020-21</t>
  </si>
  <si>
    <t>Average Percentage</t>
  </si>
  <si>
    <t>Post Graduate Diploma in Management (Part Time)</t>
  </si>
  <si>
    <t>Fellow Programme in Management (FPM)</t>
  </si>
  <si>
    <t>Gen</t>
  </si>
  <si>
    <t>Overall Average Percentage</t>
  </si>
  <si>
    <t>Total Admitted</t>
  </si>
  <si>
    <t>Total Earmarked</t>
  </si>
  <si>
    <t>PGDM</t>
  </si>
  <si>
    <t>PGDM-PT</t>
  </si>
  <si>
    <t>FPM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</si>
</sst>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164" fontId="3" fillId="4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4" borderId="0" xfId="0" applyFont="1" applyFill="1" applyAlignment="1">
      <alignment horizontal="center"/>
    </xf>
    <xf numFmtId="0" fontId="4" fillId="4" borderId="0" xfId="0" applyFont="1" applyFill="1"/>
    <xf numFmtId="164" fontId="3" fillId="4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/>
    <xf numFmtId="2" fontId="1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6B32-724C-4659-8837-4860D0D3AD9B}">
  <dimension ref="A1:M39"/>
  <sheetViews>
    <sheetView tabSelected="1" topLeftCell="A19" zoomScale="90" zoomScaleNormal="90" workbookViewId="0">
      <selection activeCell="K31" sqref="K31"/>
    </sheetView>
  </sheetViews>
  <sheetFormatPr defaultRowHeight="15" x14ac:dyDescent="0.25"/>
  <cols>
    <col min="1" max="1" width="57.7109375" customWidth="1"/>
    <col min="5" max="5" width="11.5703125" bestFit="1" customWidth="1"/>
    <col min="6" max="6" width="19.42578125" customWidth="1"/>
    <col min="10" max="10" width="11.5703125" bestFit="1" customWidth="1"/>
    <col min="11" max="11" width="18.42578125" customWidth="1"/>
    <col min="13" max="13" width="17.5703125" customWidth="1"/>
  </cols>
  <sheetData>
    <row r="1" spans="1:13" ht="26.25" x14ac:dyDescent="0.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x14ac:dyDescent="0.25">
      <c r="A3" s="1"/>
      <c r="B3" s="2">
        <v>0.15</v>
      </c>
      <c r="C3" s="3">
        <v>7.4999999999999997E-2</v>
      </c>
      <c r="D3" s="2">
        <v>0.27</v>
      </c>
      <c r="E3" s="2">
        <v>0.05</v>
      </c>
    </row>
    <row r="4" spans="1:13" ht="18.75" customHeight="1" x14ac:dyDescent="0.25">
      <c r="B4" s="16" t="s">
        <v>1</v>
      </c>
      <c r="C4" s="16"/>
      <c r="D4" s="16"/>
      <c r="E4" s="16"/>
      <c r="F4" s="16"/>
      <c r="G4" s="16" t="s">
        <v>2</v>
      </c>
      <c r="H4" s="16"/>
      <c r="I4" s="16"/>
      <c r="J4" s="16"/>
      <c r="K4" s="16"/>
    </row>
    <row r="5" spans="1:13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M5" s="17" t="s">
        <v>3</v>
      </c>
    </row>
    <row r="6" spans="1:13" ht="18.75" x14ac:dyDescent="0.3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M6" s="17"/>
    </row>
    <row r="7" spans="1:13" ht="18.75" x14ac:dyDescent="0.3">
      <c r="A7" s="5" t="s">
        <v>10</v>
      </c>
      <c r="B7" s="6">
        <f>INT(B3*60)</f>
        <v>9</v>
      </c>
      <c r="C7" s="6">
        <f t="shared" ref="C7:E7" si="0">INT(C3*60)</f>
        <v>4</v>
      </c>
      <c r="D7" s="6">
        <f t="shared" si="0"/>
        <v>16</v>
      </c>
      <c r="E7" s="6">
        <f t="shared" si="0"/>
        <v>3</v>
      </c>
      <c r="F7" s="7">
        <f>SUM(B7:E7)</f>
        <v>32</v>
      </c>
      <c r="G7" s="6">
        <v>3</v>
      </c>
      <c r="H7" s="6">
        <v>0</v>
      </c>
      <c r="I7" s="6">
        <v>7</v>
      </c>
      <c r="J7" s="6">
        <v>0</v>
      </c>
      <c r="K7" s="7">
        <f>SUM(G7:J7)</f>
        <v>10</v>
      </c>
      <c r="M7" s="8">
        <f>K7/F7*100</f>
        <v>31.25</v>
      </c>
    </row>
    <row r="8" spans="1:13" ht="18.75" x14ac:dyDescent="0.3">
      <c r="A8" s="5" t="s">
        <v>11</v>
      </c>
      <c r="B8" s="6">
        <f>INT(120*B$3)</f>
        <v>18</v>
      </c>
      <c r="C8" s="6">
        <f t="shared" ref="C8:E11" si="1">INT(120*C$3)</f>
        <v>9</v>
      </c>
      <c r="D8" s="6">
        <f t="shared" si="1"/>
        <v>32</v>
      </c>
      <c r="E8" s="6">
        <f t="shared" si="1"/>
        <v>6</v>
      </c>
      <c r="F8" s="7">
        <f>SUM(B8:E8)</f>
        <v>65</v>
      </c>
      <c r="G8" s="6">
        <v>1</v>
      </c>
      <c r="H8" s="6">
        <v>0</v>
      </c>
      <c r="I8" s="6">
        <v>8</v>
      </c>
      <c r="J8" s="6">
        <v>0</v>
      </c>
      <c r="K8" s="7">
        <f>SUM(G8:J8)</f>
        <v>9</v>
      </c>
      <c r="M8" s="8">
        <f>K8/F8*100</f>
        <v>13.846153846153847</v>
      </c>
    </row>
    <row r="9" spans="1:13" ht="18.75" x14ac:dyDescent="0.3">
      <c r="A9" s="5" t="s">
        <v>12</v>
      </c>
      <c r="B9" s="6">
        <f t="shared" ref="B9:B11" si="2">INT(120*B$3)</f>
        <v>18</v>
      </c>
      <c r="C9" s="6">
        <f t="shared" si="1"/>
        <v>9</v>
      </c>
      <c r="D9" s="6">
        <f t="shared" si="1"/>
        <v>32</v>
      </c>
      <c r="E9" s="6">
        <f t="shared" si="1"/>
        <v>6</v>
      </c>
      <c r="F9" s="7">
        <f>SUM(B9:E9)</f>
        <v>65</v>
      </c>
      <c r="G9" s="6">
        <v>0</v>
      </c>
      <c r="H9" s="6">
        <v>1</v>
      </c>
      <c r="I9" s="6">
        <v>14</v>
      </c>
      <c r="J9" s="6">
        <v>0</v>
      </c>
      <c r="K9" s="7">
        <f>SUM(G9:J9)</f>
        <v>15</v>
      </c>
      <c r="M9" s="8">
        <f t="shared" ref="M9:M11" si="3">K9/F9*100</f>
        <v>23.076923076923077</v>
      </c>
    </row>
    <row r="10" spans="1:13" ht="18.75" x14ac:dyDescent="0.3">
      <c r="A10" s="5" t="s">
        <v>13</v>
      </c>
      <c r="B10" s="6">
        <f t="shared" si="2"/>
        <v>18</v>
      </c>
      <c r="C10" s="6">
        <f t="shared" si="1"/>
        <v>9</v>
      </c>
      <c r="D10" s="6">
        <f t="shared" si="1"/>
        <v>32</v>
      </c>
      <c r="E10" s="6">
        <f t="shared" si="1"/>
        <v>6</v>
      </c>
      <c r="F10" s="7">
        <f>SUM(B10:E10)</f>
        <v>65</v>
      </c>
      <c r="G10" s="6">
        <v>4</v>
      </c>
      <c r="H10" s="6">
        <v>0</v>
      </c>
      <c r="I10" s="6">
        <v>14</v>
      </c>
      <c r="J10" s="6">
        <v>0</v>
      </c>
      <c r="K10" s="7">
        <f>SUM(G10:J10)</f>
        <v>18</v>
      </c>
      <c r="M10" s="8">
        <f t="shared" si="3"/>
        <v>27.692307692307693</v>
      </c>
    </row>
    <row r="11" spans="1:13" ht="18.75" x14ac:dyDescent="0.3">
      <c r="A11" s="5" t="s">
        <v>14</v>
      </c>
      <c r="B11" s="6">
        <f t="shared" si="2"/>
        <v>18</v>
      </c>
      <c r="C11" s="6">
        <f t="shared" si="1"/>
        <v>9</v>
      </c>
      <c r="D11" s="6">
        <f t="shared" si="1"/>
        <v>32</v>
      </c>
      <c r="E11" s="6">
        <f t="shared" si="1"/>
        <v>6</v>
      </c>
      <c r="F11" s="7">
        <f>SUM(B11:E11)</f>
        <v>65</v>
      </c>
      <c r="G11" s="6">
        <v>3</v>
      </c>
      <c r="H11" s="6">
        <v>0</v>
      </c>
      <c r="I11" s="6">
        <v>15</v>
      </c>
      <c r="J11" s="6">
        <v>0</v>
      </c>
      <c r="K11" s="7">
        <f>SUM(G11:J11)</f>
        <v>18</v>
      </c>
      <c r="M11" s="8">
        <f t="shared" si="3"/>
        <v>27.692307692307693</v>
      </c>
    </row>
    <row r="12" spans="1:13" ht="18.75" x14ac:dyDescent="0.3">
      <c r="B12" s="7">
        <f>SUM(B7:B11)</f>
        <v>81</v>
      </c>
      <c r="C12" s="7">
        <f t="shared" ref="C12:E12" si="4">SUM(C7:C11)</f>
        <v>40</v>
      </c>
      <c r="D12" s="7">
        <f t="shared" si="4"/>
        <v>144</v>
      </c>
      <c r="E12" s="7">
        <f t="shared" si="4"/>
        <v>27</v>
      </c>
      <c r="F12" s="9"/>
      <c r="G12" s="7">
        <f>SUM(G7:G11)</f>
        <v>11</v>
      </c>
      <c r="H12" s="7">
        <f t="shared" ref="H12:J12" si="5">SUM(H7:H11)</f>
        <v>1</v>
      </c>
      <c r="I12" s="7">
        <f t="shared" si="5"/>
        <v>58</v>
      </c>
      <c r="J12" s="7">
        <f t="shared" si="5"/>
        <v>0</v>
      </c>
      <c r="L12" s="10" t="s">
        <v>15</v>
      </c>
      <c r="M12" s="11">
        <f>SUM(M7:M11)/5</f>
        <v>24.71153846153846</v>
      </c>
    </row>
    <row r="15" spans="1:13" x14ac:dyDescent="0.25">
      <c r="A15" s="1"/>
      <c r="B15" s="2">
        <v>0.15</v>
      </c>
      <c r="C15" s="3">
        <v>7.4999999999999997E-2</v>
      </c>
      <c r="D15" s="2">
        <v>0.27</v>
      </c>
      <c r="E15" s="2">
        <v>0.05</v>
      </c>
    </row>
    <row r="16" spans="1:13" ht="18.75" customHeight="1" x14ac:dyDescent="0.25">
      <c r="B16" s="16" t="s">
        <v>1</v>
      </c>
      <c r="C16" s="16"/>
      <c r="D16" s="16"/>
      <c r="E16" s="16"/>
      <c r="F16" s="16"/>
      <c r="G16" s="16" t="s">
        <v>2</v>
      </c>
      <c r="H16" s="16"/>
      <c r="I16" s="16"/>
      <c r="J16" s="16"/>
      <c r="K16" s="16"/>
    </row>
    <row r="17" spans="1:13" ht="18.75" customHeight="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M17" s="17" t="s">
        <v>3</v>
      </c>
    </row>
    <row r="18" spans="1:13" ht="18.75" customHeight="1" x14ac:dyDescent="0.3">
      <c r="A18" s="4" t="s">
        <v>16</v>
      </c>
      <c r="B18" s="4" t="s">
        <v>5</v>
      </c>
      <c r="C18" s="4" t="s">
        <v>6</v>
      </c>
      <c r="D18" s="4" t="s">
        <v>7</v>
      </c>
      <c r="E18" s="4" t="s">
        <v>8</v>
      </c>
      <c r="F18" s="4" t="s">
        <v>9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M18" s="17"/>
    </row>
    <row r="19" spans="1:13" ht="18.75" customHeight="1" x14ac:dyDescent="0.3">
      <c r="A19" s="5" t="s">
        <v>10</v>
      </c>
      <c r="B19" s="6"/>
      <c r="C19" s="6"/>
      <c r="D19" s="6"/>
      <c r="E19" s="6"/>
      <c r="F19" s="7"/>
      <c r="G19" s="6"/>
      <c r="H19" s="6"/>
      <c r="I19" s="6"/>
      <c r="J19" s="6"/>
      <c r="K19" s="7"/>
      <c r="M19" s="8"/>
    </row>
    <row r="20" spans="1:13" ht="18.75" customHeight="1" x14ac:dyDescent="0.3">
      <c r="A20" s="5" t="s">
        <v>11</v>
      </c>
      <c r="B20" s="6">
        <f>INT(60*B15)</f>
        <v>9</v>
      </c>
      <c r="C20" s="6">
        <f t="shared" ref="C20:E20" si="6">INT(60*C15)</f>
        <v>4</v>
      </c>
      <c r="D20" s="6">
        <f t="shared" si="6"/>
        <v>16</v>
      </c>
      <c r="E20" s="6">
        <f t="shared" si="6"/>
        <v>3</v>
      </c>
      <c r="F20" s="7">
        <f>SUM(B20:E20)</f>
        <v>32</v>
      </c>
      <c r="G20" s="6">
        <v>2</v>
      </c>
      <c r="H20" s="6">
        <v>0</v>
      </c>
      <c r="I20" s="6">
        <v>6</v>
      </c>
      <c r="J20" s="6">
        <v>0</v>
      </c>
      <c r="K20" s="7">
        <f>SUM(G20:J20)</f>
        <v>8</v>
      </c>
      <c r="M20" s="8">
        <f>K20/F20*100</f>
        <v>25</v>
      </c>
    </row>
    <row r="21" spans="1:13" ht="18.75" customHeight="1" x14ac:dyDescent="0.3">
      <c r="A21" s="5" t="s">
        <v>12</v>
      </c>
      <c r="B21" s="6">
        <f>INT(60*B15)</f>
        <v>9</v>
      </c>
      <c r="C21" s="6">
        <f t="shared" ref="C21:E21" si="7">INT(60*C15)</f>
        <v>4</v>
      </c>
      <c r="D21" s="6">
        <f t="shared" si="7"/>
        <v>16</v>
      </c>
      <c r="E21" s="6">
        <f t="shared" si="7"/>
        <v>3</v>
      </c>
      <c r="F21" s="7">
        <f>SUM(B21:E21)</f>
        <v>32</v>
      </c>
      <c r="G21" s="6">
        <v>1</v>
      </c>
      <c r="H21" s="6">
        <v>0</v>
      </c>
      <c r="I21" s="6">
        <v>0</v>
      </c>
      <c r="J21" s="6">
        <v>0</v>
      </c>
      <c r="K21" s="7">
        <f>SUM(G21:J21)</f>
        <v>1</v>
      </c>
      <c r="M21" s="8">
        <f t="shared" ref="M21" si="8">K21/F21*100</f>
        <v>3.125</v>
      </c>
    </row>
    <row r="22" spans="1:13" ht="18.75" customHeight="1" x14ac:dyDescent="0.3">
      <c r="A22" s="5" t="s">
        <v>13</v>
      </c>
      <c r="B22" s="6"/>
      <c r="C22" s="6"/>
      <c r="D22" s="6"/>
      <c r="E22" s="6"/>
      <c r="F22" s="7"/>
      <c r="G22" s="6"/>
      <c r="H22" s="6"/>
      <c r="I22" s="6"/>
      <c r="J22" s="6"/>
      <c r="K22" s="7"/>
      <c r="M22" s="8"/>
    </row>
    <row r="23" spans="1:13" ht="18.75" customHeight="1" x14ac:dyDescent="0.3">
      <c r="A23" s="5" t="s">
        <v>14</v>
      </c>
      <c r="B23" s="6"/>
      <c r="C23" s="6"/>
      <c r="D23" s="6"/>
      <c r="E23" s="6"/>
      <c r="F23" s="7"/>
      <c r="G23" s="6"/>
      <c r="H23" s="6"/>
      <c r="I23" s="6"/>
      <c r="J23" s="6"/>
      <c r="K23" s="7"/>
      <c r="M23" s="8"/>
    </row>
    <row r="24" spans="1:13" ht="18.75" x14ac:dyDescent="0.3">
      <c r="B24" s="7">
        <f>SUM(B19:B23)</f>
        <v>18</v>
      </c>
      <c r="C24" s="7">
        <f t="shared" ref="C24:E24" si="9">SUM(C19:C23)</f>
        <v>8</v>
      </c>
      <c r="D24" s="7">
        <f t="shared" si="9"/>
        <v>32</v>
      </c>
      <c r="E24" s="7">
        <f t="shared" si="9"/>
        <v>6</v>
      </c>
      <c r="F24" s="9"/>
      <c r="G24" s="7">
        <f>SUM(G19:G23)</f>
        <v>3</v>
      </c>
      <c r="H24" s="7">
        <f t="shared" ref="H24:J24" si="10">SUM(H19:H23)</f>
        <v>0</v>
      </c>
      <c r="I24" s="7">
        <f t="shared" si="10"/>
        <v>6</v>
      </c>
      <c r="J24" s="7">
        <f t="shared" si="10"/>
        <v>0</v>
      </c>
      <c r="L24" s="10" t="s">
        <v>15</v>
      </c>
      <c r="M24" s="11">
        <f>SUM(M19:M23)/2</f>
        <v>14.0625</v>
      </c>
    </row>
    <row r="27" spans="1:13" x14ac:dyDescent="0.25">
      <c r="A27" s="1"/>
      <c r="B27" s="2">
        <v>0.15</v>
      </c>
      <c r="C27" s="3">
        <v>7.4999999999999997E-2</v>
      </c>
      <c r="D27" s="2">
        <v>0.27</v>
      </c>
      <c r="E27" s="2">
        <v>0.05</v>
      </c>
    </row>
    <row r="28" spans="1:13" ht="18.75" customHeight="1" x14ac:dyDescent="0.25">
      <c r="B28" s="16" t="s">
        <v>1</v>
      </c>
      <c r="C28" s="16"/>
      <c r="D28" s="16"/>
      <c r="E28" s="16"/>
      <c r="F28" s="16"/>
      <c r="G28" s="16" t="s">
        <v>2</v>
      </c>
      <c r="H28" s="16"/>
      <c r="I28" s="16"/>
      <c r="J28" s="16"/>
      <c r="K28" s="16"/>
    </row>
    <row r="29" spans="1:13" ht="18.75" customHeight="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M29" s="17" t="s">
        <v>3</v>
      </c>
    </row>
    <row r="30" spans="1:13" ht="18.75" customHeight="1" x14ac:dyDescent="0.3">
      <c r="A30" s="4" t="s">
        <v>17</v>
      </c>
      <c r="B30" s="4" t="s">
        <v>5</v>
      </c>
      <c r="C30" s="4" t="s">
        <v>6</v>
      </c>
      <c r="D30" s="4" t="s">
        <v>7</v>
      </c>
      <c r="E30" s="4" t="s">
        <v>18</v>
      </c>
      <c r="F30" s="4" t="s">
        <v>9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9</v>
      </c>
      <c r="M30" s="17"/>
    </row>
    <row r="31" spans="1:13" ht="18.75" customHeight="1" x14ac:dyDescent="0.3">
      <c r="A31" s="5" t="s">
        <v>10</v>
      </c>
      <c r="B31" s="6"/>
      <c r="C31" s="6"/>
      <c r="D31" s="6"/>
      <c r="E31" s="6"/>
      <c r="F31" s="7"/>
      <c r="G31" s="6"/>
      <c r="H31" s="6"/>
      <c r="I31" s="6"/>
      <c r="J31" s="6"/>
      <c r="K31" s="7"/>
      <c r="M31" s="8"/>
    </row>
    <row r="32" spans="1:13" ht="18.75" customHeight="1" x14ac:dyDescent="0.3">
      <c r="A32" s="5" t="s">
        <v>11</v>
      </c>
      <c r="B32" s="6"/>
      <c r="C32" s="6"/>
      <c r="D32" s="6"/>
      <c r="E32" s="6"/>
      <c r="F32" s="7"/>
      <c r="G32" s="6"/>
      <c r="H32" s="6"/>
      <c r="I32" s="6"/>
      <c r="J32" s="6"/>
      <c r="K32" s="7"/>
      <c r="M32" s="8"/>
    </row>
    <row r="33" spans="1:13" ht="18.75" customHeight="1" x14ac:dyDescent="0.3">
      <c r="A33" s="5" t="s">
        <v>12</v>
      </c>
      <c r="B33" s="6">
        <f>INT(10*B27)</f>
        <v>1</v>
      </c>
      <c r="C33" s="6">
        <f t="shared" ref="C33:E33" si="11">INT(10*C27)</f>
        <v>0</v>
      </c>
      <c r="D33" s="6">
        <f t="shared" si="11"/>
        <v>2</v>
      </c>
      <c r="E33" s="6">
        <f t="shared" si="11"/>
        <v>0</v>
      </c>
      <c r="F33" s="7">
        <f t="shared" ref="F33:F35" si="12">SUM(B33:E33)</f>
        <v>3</v>
      </c>
      <c r="G33" s="6">
        <v>0</v>
      </c>
      <c r="H33" s="6">
        <v>0</v>
      </c>
      <c r="I33" s="6">
        <v>0</v>
      </c>
      <c r="J33" s="6">
        <v>0</v>
      </c>
      <c r="K33" s="7">
        <f t="shared" ref="K33:K35" si="13">SUM(G33:J33)</f>
        <v>0</v>
      </c>
      <c r="M33" s="8">
        <f t="shared" ref="M33:M35" si="14">K33/F33</f>
        <v>0</v>
      </c>
    </row>
    <row r="34" spans="1:13" ht="18.75" customHeight="1" x14ac:dyDescent="0.3">
      <c r="A34" s="5" t="s">
        <v>13</v>
      </c>
      <c r="B34" s="6">
        <f>INT(10*B27)</f>
        <v>1</v>
      </c>
      <c r="C34" s="6">
        <f t="shared" ref="C34:E34" si="15">INT(10*C27)</f>
        <v>0</v>
      </c>
      <c r="D34" s="6">
        <f t="shared" si="15"/>
        <v>2</v>
      </c>
      <c r="E34" s="6">
        <f t="shared" si="15"/>
        <v>0</v>
      </c>
      <c r="F34" s="7">
        <f t="shared" si="12"/>
        <v>3</v>
      </c>
      <c r="G34" s="6">
        <v>0</v>
      </c>
      <c r="H34" s="6">
        <v>0</v>
      </c>
      <c r="I34" s="6">
        <v>1</v>
      </c>
      <c r="J34" s="6">
        <v>0</v>
      </c>
      <c r="K34" s="7">
        <f t="shared" si="13"/>
        <v>1</v>
      </c>
      <c r="M34" s="8">
        <f>K34/F34*100</f>
        <v>33.333333333333329</v>
      </c>
    </row>
    <row r="35" spans="1:13" ht="18.75" customHeight="1" x14ac:dyDescent="0.3">
      <c r="A35" s="5" t="s">
        <v>14</v>
      </c>
      <c r="B35" s="6">
        <f>INT(B27*10)</f>
        <v>1</v>
      </c>
      <c r="C35" s="6">
        <f t="shared" ref="C35:E35" si="16">INT(C27*10)</f>
        <v>0</v>
      </c>
      <c r="D35" s="6">
        <f t="shared" si="16"/>
        <v>2</v>
      </c>
      <c r="E35" s="6">
        <f t="shared" si="16"/>
        <v>0</v>
      </c>
      <c r="F35" s="7">
        <f t="shared" si="12"/>
        <v>3</v>
      </c>
      <c r="G35" s="6">
        <v>0</v>
      </c>
      <c r="H35" s="6">
        <v>0</v>
      </c>
      <c r="I35" s="6">
        <v>0</v>
      </c>
      <c r="J35" s="6">
        <v>0</v>
      </c>
      <c r="K35" s="7">
        <f t="shared" si="13"/>
        <v>0</v>
      </c>
      <c r="M35" s="8">
        <f t="shared" si="14"/>
        <v>0</v>
      </c>
    </row>
    <row r="36" spans="1:13" ht="18.75" x14ac:dyDescent="0.3">
      <c r="B36" s="7">
        <f>SUM(B31:B35)</f>
        <v>3</v>
      </c>
      <c r="C36" s="7">
        <f t="shared" ref="C36:E36" si="17">SUM(C31:C35)</f>
        <v>0</v>
      </c>
      <c r="D36" s="7">
        <f t="shared" si="17"/>
        <v>6</v>
      </c>
      <c r="E36" s="7">
        <f t="shared" si="17"/>
        <v>0</v>
      </c>
      <c r="F36" s="9"/>
      <c r="G36" s="7">
        <f>SUM(G31:G35)</f>
        <v>0</v>
      </c>
      <c r="H36" s="7">
        <f t="shared" ref="H36:J36" si="18">SUM(H31:H35)</f>
        <v>0</v>
      </c>
      <c r="I36" s="7">
        <f t="shared" si="18"/>
        <v>1</v>
      </c>
      <c r="J36" s="7">
        <f t="shared" si="18"/>
        <v>0</v>
      </c>
      <c r="L36" s="10" t="s">
        <v>15</v>
      </c>
      <c r="M36" s="11">
        <f>SUM(M31:M35)/3</f>
        <v>11.111111111111109</v>
      </c>
    </row>
    <row r="37" spans="1:13" x14ac:dyDescent="0.25">
      <c r="A37" s="12"/>
    </row>
    <row r="39" spans="1:13" ht="18.75" x14ac:dyDescent="0.3">
      <c r="A39" s="13" t="s">
        <v>19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>
        <f>AVERAGE(M12,M24,M36)</f>
        <v>16.628383190883188</v>
      </c>
    </row>
  </sheetData>
  <mergeCells count="10">
    <mergeCell ref="B28:F29"/>
    <mergeCell ref="G28:K29"/>
    <mergeCell ref="M29:M30"/>
    <mergeCell ref="A1:M1"/>
    <mergeCell ref="B4:F5"/>
    <mergeCell ref="G4:K5"/>
    <mergeCell ref="M5:M6"/>
    <mergeCell ref="B16:F17"/>
    <mergeCell ref="G16:K17"/>
    <mergeCell ref="M17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A169C-3CA5-4F2C-B34E-A1CD023F653F}">
  <dimension ref="A3:P22"/>
  <sheetViews>
    <sheetView topLeftCell="A9" workbookViewId="0">
      <selection activeCell="P22" sqref="P22"/>
    </sheetView>
  </sheetViews>
  <sheetFormatPr defaultRowHeight="15" x14ac:dyDescent="0.25"/>
  <cols>
    <col min="6" max="6" width="11.5703125" bestFit="1" customWidth="1"/>
    <col min="11" max="11" width="11.5703125" bestFit="1" customWidth="1"/>
    <col min="12" max="12" width="7" bestFit="1" customWidth="1"/>
    <col min="14" max="14" width="14.28515625" bestFit="1" customWidth="1"/>
  </cols>
  <sheetData>
    <row r="3" spans="1:16" x14ac:dyDescent="0.25">
      <c r="C3" s="16" t="s">
        <v>1</v>
      </c>
      <c r="D3" s="16"/>
      <c r="E3" s="16"/>
      <c r="F3" s="16"/>
      <c r="G3" s="16"/>
      <c r="H3" s="16" t="s">
        <v>2</v>
      </c>
      <c r="I3" s="16"/>
      <c r="J3" s="16"/>
      <c r="K3" s="16"/>
      <c r="L3" s="16"/>
    </row>
    <row r="4" spans="1:16" ht="48" customHeight="1" x14ac:dyDescent="0.25">
      <c r="C4" s="16"/>
      <c r="D4" s="16"/>
      <c r="E4" s="16"/>
      <c r="F4" s="16"/>
      <c r="G4" s="16"/>
      <c r="H4" s="16"/>
      <c r="I4" s="16"/>
      <c r="J4" s="16"/>
      <c r="K4" s="16"/>
      <c r="L4" s="16"/>
      <c r="N4" s="17" t="s">
        <v>20</v>
      </c>
      <c r="O4" s="17" t="s">
        <v>21</v>
      </c>
    </row>
    <row r="5" spans="1:16" ht="18.75" x14ac:dyDescent="0.3">
      <c r="A5" s="19" t="s">
        <v>10</v>
      </c>
      <c r="B5" s="20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N5" s="17"/>
      <c r="O5" s="17"/>
    </row>
    <row r="6" spans="1:16" ht="18.75" x14ac:dyDescent="0.3">
      <c r="A6" s="19" t="s">
        <v>22</v>
      </c>
      <c r="B6" s="20"/>
      <c r="C6" s="6">
        <v>9</v>
      </c>
      <c r="D6" s="6">
        <v>4</v>
      </c>
      <c r="E6" s="6">
        <v>16</v>
      </c>
      <c r="F6" s="6">
        <v>3</v>
      </c>
      <c r="G6" s="7">
        <v>32</v>
      </c>
      <c r="H6" s="6">
        <v>3</v>
      </c>
      <c r="I6" s="6">
        <v>0</v>
      </c>
      <c r="J6" s="6">
        <v>7</v>
      </c>
      <c r="K6" s="6">
        <v>0</v>
      </c>
      <c r="L6" s="7">
        <f>SUM(H6:K6)</f>
        <v>10</v>
      </c>
      <c r="N6" s="8">
        <f>L6+L7</f>
        <v>10</v>
      </c>
      <c r="O6">
        <f>G6+G7</f>
        <v>32</v>
      </c>
      <c r="P6">
        <f>N6/O6*100</f>
        <v>31.25</v>
      </c>
    </row>
    <row r="7" spans="1:16" ht="18.75" x14ac:dyDescent="0.3">
      <c r="A7" s="19" t="s">
        <v>23</v>
      </c>
      <c r="B7" s="20"/>
      <c r="C7" s="6">
        <v>0</v>
      </c>
      <c r="D7" s="6">
        <v>0</v>
      </c>
      <c r="E7" s="6">
        <v>0</v>
      </c>
      <c r="F7" s="6">
        <v>0</v>
      </c>
      <c r="G7" s="7">
        <v>0</v>
      </c>
      <c r="H7" s="6">
        <v>0</v>
      </c>
      <c r="I7" s="6">
        <v>0</v>
      </c>
      <c r="J7" s="6">
        <v>0</v>
      </c>
      <c r="K7" s="6">
        <v>0</v>
      </c>
      <c r="L7" s="7">
        <f>SUM(H7:K7)</f>
        <v>0</v>
      </c>
    </row>
    <row r="9" spans="1:16" ht="18.75" x14ac:dyDescent="0.3">
      <c r="A9" s="19" t="s">
        <v>22</v>
      </c>
      <c r="B9" s="20"/>
      <c r="C9" s="6">
        <v>18</v>
      </c>
      <c r="D9" s="6">
        <v>9</v>
      </c>
      <c r="E9" s="6">
        <v>32</v>
      </c>
      <c r="F9" s="6">
        <v>6</v>
      </c>
      <c r="G9" s="7">
        <v>65</v>
      </c>
      <c r="H9" s="6">
        <v>1</v>
      </c>
      <c r="I9" s="6">
        <v>0</v>
      </c>
      <c r="J9" s="6">
        <v>8</v>
      </c>
      <c r="K9" s="6">
        <v>0</v>
      </c>
      <c r="L9" s="7">
        <v>9</v>
      </c>
      <c r="N9" s="8">
        <f>L9+L10</f>
        <v>17</v>
      </c>
      <c r="O9">
        <f>G9+G10</f>
        <v>97</v>
      </c>
      <c r="P9" s="21">
        <f>N9/O9*100</f>
        <v>17.525773195876287</v>
      </c>
    </row>
    <row r="10" spans="1:16" ht="18.75" x14ac:dyDescent="0.3">
      <c r="A10" s="19" t="s">
        <v>23</v>
      </c>
      <c r="B10" s="20"/>
      <c r="C10" s="6">
        <v>9</v>
      </c>
      <c r="D10" s="6">
        <v>4</v>
      </c>
      <c r="E10" s="6">
        <v>16</v>
      </c>
      <c r="F10" s="6">
        <v>3</v>
      </c>
      <c r="G10" s="7">
        <v>32</v>
      </c>
      <c r="H10" s="6">
        <v>2</v>
      </c>
      <c r="I10" s="6">
        <v>0</v>
      </c>
      <c r="J10" s="6">
        <v>6</v>
      </c>
      <c r="K10" s="6">
        <v>0</v>
      </c>
      <c r="L10" s="7">
        <v>8</v>
      </c>
    </row>
    <row r="12" spans="1:16" ht="18.75" x14ac:dyDescent="0.3">
      <c r="A12" s="19" t="s">
        <v>22</v>
      </c>
      <c r="B12" s="20"/>
      <c r="C12" s="6">
        <v>18</v>
      </c>
      <c r="D12" s="6">
        <v>9</v>
      </c>
      <c r="E12" s="6">
        <v>32</v>
      </c>
      <c r="F12" s="6">
        <v>6</v>
      </c>
      <c r="G12" s="7">
        <v>65</v>
      </c>
      <c r="H12" s="6">
        <v>0</v>
      </c>
      <c r="I12" s="6">
        <v>1</v>
      </c>
      <c r="J12" s="6">
        <v>14</v>
      </c>
      <c r="K12" s="6">
        <v>0</v>
      </c>
      <c r="L12" s="7">
        <v>15</v>
      </c>
      <c r="N12" s="8">
        <f>L12+L13+L14</f>
        <v>16</v>
      </c>
      <c r="O12">
        <f>G12+G13+G14</f>
        <v>100</v>
      </c>
      <c r="P12" s="21">
        <f>N12/O12*100</f>
        <v>16</v>
      </c>
    </row>
    <row r="13" spans="1:16" ht="18.75" x14ac:dyDescent="0.3">
      <c r="A13" s="19" t="s">
        <v>23</v>
      </c>
      <c r="B13" s="20"/>
      <c r="C13" s="6">
        <v>9</v>
      </c>
      <c r="D13" s="6">
        <v>4</v>
      </c>
      <c r="E13" s="6">
        <v>16</v>
      </c>
      <c r="F13" s="6">
        <v>3</v>
      </c>
      <c r="G13" s="7">
        <v>32</v>
      </c>
      <c r="H13" s="6">
        <v>1</v>
      </c>
      <c r="I13" s="6">
        <v>0</v>
      </c>
      <c r="J13" s="6">
        <v>0</v>
      </c>
      <c r="K13" s="6">
        <v>0</v>
      </c>
      <c r="L13" s="7">
        <v>1</v>
      </c>
    </row>
    <row r="14" spans="1:16" ht="18.75" x14ac:dyDescent="0.3">
      <c r="A14" s="19" t="s">
        <v>24</v>
      </c>
      <c r="B14" s="20"/>
      <c r="C14" s="6">
        <v>1</v>
      </c>
      <c r="D14" s="6">
        <v>0</v>
      </c>
      <c r="E14" s="6">
        <v>2</v>
      </c>
      <c r="F14" s="6">
        <v>0</v>
      </c>
      <c r="G14" s="7">
        <v>3</v>
      </c>
      <c r="H14" s="6">
        <v>0</v>
      </c>
      <c r="I14" s="6">
        <v>0</v>
      </c>
      <c r="J14" s="6">
        <v>0</v>
      </c>
      <c r="K14" s="6">
        <v>0</v>
      </c>
      <c r="L14" s="7">
        <v>0</v>
      </c>
    </row>
    <row r="16" spans="1:16" ht="18.75" x14ac:dyDescent="0.3">
      <c r="A16" s="19" t="s">
        <v>22</v>
      </c>
      <c r="B16" s="20"/>
      <c r="C16" s="6">
        <v>18</v>
      </c>
      <c r="D16" s="6">
        <v>9</v>
      </c>
      <c r="E16" s="6">
        <v>32</v>
      </c>
      <c r="F16" s="6">
        <v>6</v>
      </c>
      <c r="G16" s="7">
        <v>65</v>
      </c>
      <c r="H16" s="6">
        <v>4</v>
      </c>
      <c r="I16" s="6">
        <v>0</v>
      </c>
      <c r="J16" s="6">
        <v>14</v>
      </c>
      <c r="K16" s="6">
        <v>0</v>
      </c>
      <c r="L16" s="7">
        <v>18</v>
      </c>
      <c r="N16" s="8">
        <f>L16+L17+L18</f>
        <v>19</v>
      </c>
      <c r="O16">
        <f>G16+G17+G18</f>
        <v>100</v>
      </c>
      <c r="P16" s="21">
        <f>N16/O16*100</f>
        <v>19</v>
      </c>
    </row>
    <row r="17" spans="1:16" ht="18.75" x14ac:dyDescent="0.3">
      <c r="A17" s="19" t="s">
        <v>23</v>
      </c>
      <c r="B17" s="20"/>
      <c r="C17" s="6">
        <v>9</v>
      </c>
      <c r="D17" s="6">
        <v>4</v>
      </c>
      <c r="E17" s="6">
        <v>16</v>
      </c>
      <c r="F17" s="6">
        <v>3</v>
      </c>
      <c r="G17" s="7">
        <v>32</v>
      </c>
      <c r="H17" s="6">
        <v>0</v>
      </c>
      <c r="I17" s="6">
        <v>0</v>
      </c>
      <c r="J17" s="6">
        <v>0</v>
      </c>
      <c r="K17" s="6">
        <v>0</v>
      </c>
      <c r="L17" s="7">
        <v>0</v>
      </c>
    </row>
    <row r="18" spans="1:16" ht="18.75" x14ac:dyDescent="0.3">
      <c r="A18" s="19" t="s">
        <v>24</v>
      </c>
      <c r="B18" s="20"/>
      <c r="C18" s="6">
        <v>1</v>
      </c>
      <c r="D18" s="6">
        <v>0</v>
      </c>
      <c r="E18" s="6">
        <v>2</v>
      </c>
      <c r="F18" s="6">
        <v>0</v>
      </c>
      <c r="G18" s="7">
        <v>3</v>
      </c>
      <c r="H18" s="6">
        <v>0</v>
      </c>
      <c r="I18" s="6">
        <v>0</v>
      </c>
      <c r="J18" s="6">
        <v>1</v>
      </c>
      <c r="K18" s="6">
        <v>0</v>
      </c>
      <c r="L18" s="7">
        <v>1</v>
      </c>
    </row>
    <row r="20" spans="1:16" ht="18.75" x14ac:dyDescent="0.3">
      <c r="A20" s="19" t="s">
        <v>22</v>
      </c>
      <c r="B20" s="20"/>
      <c r="C20" s="6">
        <v>18</v>
      </c>
      <c r="D20" s="6">
        <v>9</v>
      </c>
      <c r="E20" s="6">
        <v>32</v>
      </c>
      <c r="F20" s="6">
        <v>6</v>
      </c>
      <c r="G20" s="7">
        <v>65</v>
      </c>
      <c r="H20" s="6">
        <v>3</v>
      </c>
      <c r="I20" s="6">
        <v>0</v>
      </c>
      <c r="J20" s="6">
        <v>15</v>
      </c>
      <c r="K20" s="6">
        <v>0</v>
      </c>
      <c r="L20" s="7">
        <v>18</v>
      </c>
      <c r="N20" s="8">
        <f>L20+L21+L22</f>
        <v>18</v>
      </c>
      <c r="O20">
        <f>G20+G21+G22</f>
        <v>100</v>
      </c>
      <c r="P20" s="21">
        <f>N20/O20*100</f>
        <v>18</v>
      </c>
    </row>
    <row r="21" spans="1:16" ht="18.75" x14ac:dyDescent="0.3">
      <c r="A21" s="19" t="s">
        <v>23</v>
      </c>
      <c r="B21" s="20"/>
      <c r="C21" s="6">
        <v>9</v>
      </c>
      <c r="D21" s="6">
        <v>4</v>
      </c>
      <c r="E21" s="6">
        <v>16</v>
      </c>
      <c r="F21" s="6">
        <v>3</v>
      </c>
      <c r="G21" s="7">
        <v>32</v>
      </c>
      <c r="H21" s="6">
        <v>0</v>
      </c>
      <c r="I21" s="6">
        <v>0</v>
      </c>
      <c r="J21" s="6">
        <v>0</v>
      </c>
      <c r="K21" s="6">
        <v>0</v>
      </c>
      <c r="L21" s="7">
        <v>0</v>
      </c>
    </row>
    <row r="22" spans="1:16" ht="18.75" x14ac:dyDescent="0.3">
      <c r="A22" s="19" t="s">
        <v>24</v>
      </c>
      <c r="B22" s="20"/>
      <c r="C22" s="6">
        <v>1</v>
      </c>
      <c r="D22" s="6">
        <v>0</v>
      </c>
      <c r="E22" s="6">
        <v>2</v>
      </c>
      <c r="F22" s="6">
        <v>0</v>
      </c>
      <c r="G22" s="7">
        <v>3</v>
      </c>
      <c r="H22" s="6">
        <v>0</v>
      </c>
      <c r="I22" s="6">
        <v>0</v>
      </c>
      <c r="J22" s="6">
        <v>0</v>
      </c>
      <c r="K22" s="6">
        <v>0</v>
      </c>
      <c r="L22" s="7">
        <v>0</v>
      </c>
      <c r="P22" s="22">
        <f>SUM(P6:P20)/5</f>
        <v>20.355154639175257</v>
      </c>
    </row>
  </sheetData>
  <mergeCells count="18">
    <mergeCell ref="A17:B17"/>
    <mergeCell ref="A18:B18"/>
    <mergeCell ref="A20:B20"/>
    <mergeCell ref="A21:B21"/>
    <mergeCell ref="A22:B22"/>
    <mergeCell ref="A5:B5"/>
    <mergeCell ref="A9:B9"/>
    <mergeCell ref="A10:B10"/>
    <mergeCell ref="A12:B12"/>
    <mergeCell ref="A13:B13"/>
    <mergeCell ref="A14:B14"/>
    <mergeCell ref="A16:B16"/>
    <mergeCell ref="C3:G4"/>
    <mergeCell ref="H3:L4"/>
    <mergeCell ref="N4:N5"/>
    <mergeCell ref="O4:O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C-2-1-2</vt:lpstr>
      <vt:lpstr>Alternative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2021-05-05T13:26:15Z</dcterms:created>
  <dcterms:modified xsi:type="dcterms:W3CDTF">2021-06-26T10:07:15Z</dcterms:modified>
</cp:coreProperties>
</file>